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2.28\"/>
    </mc:Choice>
  </mc:AlternateContent>
  <xr:revisionPtr revIDLastSave="0" documentId="13_ncr:1_{62CC4F78-FAFD-4127-917A-5388AB2E3118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D33" i="3"/>
  <c r="G33" i="3" s="1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<sst xmlns="http://schemas.openxmlformats.org/spreadsheetml/2006/main" count="88" uniqueCount="86">
  <si>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</si>
  <si>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</si>
  <si>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</si>
  <si>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</si>
  <si>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</si>
  <si>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</si>
  <si>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</si>
  <si>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</si>
  <si>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</si>
  <si>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</si>
  <si>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</si>
  <si>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</si>
  <si>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</si>
  <si>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</si>
  <si>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</si>
  <si>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</si>
  <si>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</si>
  <si>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</si>
  <si>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</si>
  <si>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</si>
  <si>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</si>
  <si>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</si>
  <si>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</si>
  <si>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</si>
  <si>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</si>
  <si>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</si>
  <si>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</si>
  <si>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</si>
  <si>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</si>
  <si>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</si>
  <si>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</si>
  <si>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</si>
  <si>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</si>
  <si>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</si>
  <si>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</si>
  <si>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</si>
  <si>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</si>
  <si>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</si>
  <si>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</si>
  <si>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</si>
  <si>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</si>
  <si>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</si>
  <si>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</si>
  <si>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</si>
  <si>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</si>
  <si>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</si>
  <si>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</si>
  <si>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</si>
  <si>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</si>
  <si>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</si>
  <si>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</si>
  <si>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</si>
  <si>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</si>
  <si>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</si>
  <si>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</si>
  <si>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</si>
  <si>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</si>
  <si>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</si>
  <si>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</si>
  <si>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</si>
  <si>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</si>
  <si>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</si>
  <si>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</si>
  <si>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</si>
  <si>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</si>
  <si>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</si>
  <si>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</si>
  <si>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</si>
  <si>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</si>
  <si>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</si>
  <si>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</si>
  <si>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</si>
  <si>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</si>
  <si>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</si>
  <si>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</si>
  <si>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</si>
  <si>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</si>
  <si>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</si>
  <si>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</si>
  <si>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</si>
  <si>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</si>
  <si>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</si>
  <si>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</si>
  <si>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งบที่ได้รับ
(งวดสอง)</t>
  </si>
  <si>
    <t>คงเหลือ
(งวดสอง)</t>
  </si>
  <si>
    <t>(ตั้งแต่วันที่ 1 ตุลาคม 2565 - 28 กุมภาพันธ์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</si>
</sst>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8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H4" activeCellId="1" sqref="F1:F1048576 H1:H1048576"/>
    </sheetView>
  </sheetViews>
  <sheetFormatPr defaultRowHeight="21"/>
  <cols>
    <col min="1" max="1" width="3" style="4" customWidth="1"/>
    <col min="2" max="2" width="88.28515625" style="4" customWidth="1"/>
    <col min="3" max="3" width="16.85546875" style="3" bestFit="1" customWidth="1"/>
    <col min="4" max="4" width="15.7109375" style="3" bestFit="1" customWidth="1"/>
    <col min="5" max="5" width="18.7109375" style="3" customWidth="1"/>
    <col min="6" max="6" width="9.7109375" style="2" customWidth="1"/>
    <col min="7" max="7" width="18.7109375" style="3" customWidth="1"/>
    <col min="8" max="8" width="9.7109375" style="2" customWidth="1"/>
    <col min="9" max="9" width="16.85546875" style="3" bestFit="1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5" t="s">
        <v>79</v>
      </c>
      <c r="B1" s="55"/>
      <c r="C1" s="55"/>
      <c r="D1" s="55"/>
      <c r="E1" s="55"/>
      <c r="F1" s="55"/>
      <c r="G1" s="55"/>
      <c r="H1" s="55"/>
      <c r="I1" s="55"/>
      <c r="L1" s="1"/>
      <c r="M1" s="1"/>
      <c r="N1" s="1"/>
      <c r="O1" s="1"/>
    </row>
    <row r="2" spans="1:15" s="5" customFormat="1" ht="26.25">
      <c r="A2" s="55" t="s">
        <v>3</v>
      </c>
      <c r="B2" s="55"/>
      <c r="C2" s="55"/>
      <c r="D2" s="55"/>
      <c r="E2" s="55"/>
      <c r="F2" s="55"/>
      <c r="G2" s="55"/>
      <c r="H2" s="55"/>
      <c r="I2" s="55"/>
      <c r="L2" s="1"/>
      <c r="M2" s="1"/>
      <c r="N2" s="1"/>
      <c r="O2" s="1"/>
    </row>
    <row r="3" spans="1:15" s="5" customFormat="1" ht="26.25">
      <c r="A3" s="55" t="s">
        <v>85</v>
      </c>
      <c r="B3" s="55"/>
      <c r="C3" s="55"/>
      <c r="D3" s="55"/>
      <c r="E3" s="55"/>
      <c r="F3" s="55"/>
      <c r="G3" s="55"/>
      <c r="H3" s="55"/>
      <c r="I3" s="55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50" t="s">
        <v>9</v>
      </c>
      <c r="L4" s="2"/>
      <c r="M4" s="2"/>
      <c r="N4" s="2"/>
      <c r="O4" s="2"/>
    </row>
    <row r="5" spans="1:15" s="6" customFormat="1" ht="48" customHeight="1">
      <c r="A5" s="56" t="s">
        <v>81</v>
      </c>
      <c r="B5" s="57"/>
      <c r="C5" s="53" t="s">
        <v>83</v>
      </c>
      <c r="D5" s="53" t="s">
        <v>5</v>
      </c>
      <c r="E5" s="54" t="s">
        <v>6</v>
      </c>
      <c r="F5" s="54"/>
      <c r="G5" s="53" t="s">
        <v>80</v>
      </c>
      <c r="H5" s="54"/>
      <c r="I5" s="53" t="s">
        <v>84</v>
      </c>
      <c r="J5" s="8"/>
      <c r="K5" s="7" t="s">
        <v>0</v>
      </c>
      <c r="L5" s="2"/>
      <c r="M5" s="2"/>
      <c r="N5" s="2"/>
      <c r="O5" s="2"/>
    </row>
    <row r="6" spans="1:15" s="6" customFormat="1">
      <c r="A6" s="56"/>
      <c r="B6" s="57"/>
      <c r="C6" s="54"/>
      <c r="D6" s="53"/>
      <c r="E6" s="28" t="s">
        <v>7</v>
      </c>
      <c r="F6" s="45" t="s">
        <v>8</v>
      </c>
      <c r="G6" s="28" t="s">
        <v>7</v>
      </c>
      <c r="H6" s="45" t="s">
        <v>8</v>
      </c>
      <c r="I6" s="54"/>
      <c r="J6" s="8"/>
      <c r="K6" s="7"/>
      <c r="L6" s="2"/>
      <c r="M6" s="2"/>
      <c r="N6" s="2"/>
      <c r="O6" s="2"/>
    </row>
    <row r="7" spans="1:15" ht="21.75" thickBot="1">
      <c r="A7" s="51" t="s">
        <v>4</v>
      </c>
      <c r="B7" s="52"/>
      <c r="C7" s="29">
        <f>+C8+C10+C12+C33+C35+C37+C40+C45+C47</f>
        <v>571904610.52999997</v>
      </c>
      <c r="D7" s="29">
        <f>+D8+D10+D12+D33+D35+D37+D40+D45+D47</f>
        <v>62073512.639999993</v>
      </c>
      <c r="E7" s="29">
        <f>+E8+E10+E12+E33+E35+E37+E40+E45+E47</f>
        <v>345488302.59000003</v>
      </c>
      <c r="F7" s="29">
        <f t="shared" ref="F7:F23" si="0">E7*100/C7</f>
        <v>60.410127183592095</v>
      </c>
      <c r="G7" s="29">
        <f t="shared" ref="G7:G23" si="1">+D7+E7</f>
        <v>407561815.23000002</v>
      </c>
      <c r="H7" s="29">
        <f t="shared" ref="H7:H23" si="2">G7*100/C7</f>
        <v>71.263949918553919</v>
      </c>
      <c r="I7" s="30">
        <f t="shared" ref="I7:I23" si="3">+C7-D7-E7</f>
        <v>164342795.29999995</v>
      </c>
      <c r="J7" s="8"/>
      <c r="L7" s="4"/>
    </row>
    <row r="8" spans="1:15" s="20" customFormat="1" ht="21.75" thickTop="1">
      <c r="A8" s="17" t="s">
        <v>1</v>
      </c>
      <c r="B8" s="18"/>
      <c r="C8" s="19">
        <f>+C9</f>
        <v>6112620</v>
      </c>
      <c r="D8" s="19">
        <f t="shared" ref="D8:E8" si="4">+D9</f>
        <v>72735</v>
      </c>
      <c r="E8" s="19">
        <f t="shared" si="4"/>
        <v>4376868</v>
      </c>
      <c r="F8" s="32">
        <f t="shared" si="0"/>
        <v>71.60379673527882</v>
      </c>
      <c r="G8" s="32">
        <f t="shared" si="1"/>
        <v>4449603</v>
      </c>
      <c r="H8" s="32">
        <f t="shared" si="2"/>
        <v>72.793712025285387</v>
      </c>
      <c r="I8" s="33">
        <f t="shared" si="3"/>
        <v>1663017</v>
      </c>
      <c r="K8" s="21"/>
      <c r="L8" s="22"/>
      <c r="M8" s="22"/>
      <c r="N8" s="22"/>
      <c r="O8" s="22"/>
    </row>
    <row r="9" spans="1:15">
      <c r="A9" s="15"/>
      <c r="B9" s="4" t="s">
        <v>11</v>
      </c>
      <c r="C9" s="13">
        <v>6112620</v>
      </c>
      <c r="D9" s="13">
        <v>72735</v>
      </c>
      <c r="E9" s="13">
        <v>4376868</v>
      </c>
      <c r="F9" s="46">
        <f t="shared" si="0"/>
        <v>71.60379673527882</v>
      </c>
      <c r="G9" s="13">
        <f t="shared" si="1"/>
        <v>4449603</v>
      </c>
      <c r="H9" s="46">
        <f t="shared" si="2"/>
        <v>72.793712025285387</v>
      </c>
      <c r="I9" s="13">
        <f t="shared" si="3"/>
        <v>1663017</v>
      </c>
      <c r="K9" s="10" t="s">
        <v>10</v>
      </c>
    </row>
    <row r="10" spans="1:15" s="20" customFormat="1">
      <c r="A10" s="23" t="s">
        <v>2</v>
      </c>
      <c r="B10" s="24"/>
      <c r="C10" s="25">
        <f>+C11</f>
        <v>38112795</v>
      </c>
      <c r="D10" s="25">
        <f t="shared" ref="D10:E10" si="5">+D11</f>
        <v>0</v>
      </c>
      <c r="E10" s="25">
        <f t="shared" si="5"/>
        <v>19288701.719999999</v>
      </c>
      <c r="F10" s="45">
        <f t="shared" si="0"/>
        <v>50.609517669853389</v>
      </c>
      <c r="G10" s="28">
        <f t="shared" si="1"/>
        <v>19288701.719999999</v>
      </c>
      <c r="H10" s="45">
        <f t="shared" si="2"/>
        <v>50.609517669853389</v>
      </c>
      <c r="I10" s="34">
        <f t="shared" si="3"/>
        <v>18824093.280000001</v>
      </c>
      <c r="K10" s="7"/>
      <c r="L10" s="22"/>
      <c r="M10" s="22"/>
      <c r="N10" s="22"/>
      <c r="O10" s="22"/>
    </row>
    <row r="11" spans="1:15">
      <c r="A11" s="15"/>
      <c r="B11" s="4" t="s">
        <v>77</v>
      </c>
      <c r="C11" s="13">
        <v>38112795</v>
      </c>
      <c r="D11" s="13">
        <v>0</v>
      </c>
      <c r="E11" s="13">
        <v>19288701.719999999</v>
      </c>
      <c r="F11" s="46">
        <f t="shared" si="0"/>
        <v>50.609517669853389</v>
      </c>
      <c r="G11" s="13">
        <f t="shared" si="1"/>
        <v>19288701.719999999</v>
      </c>
      <c r="H11" s="46">
        <f t="shared" si="2"/>
        <v>50.609517669853389</v>
      </c>
      <c r="I11" s="13">
        <f t="shared" si="3"/>
        <v>18824093.280000001</v>
      </c>
      <c r="K11" s="9" t="s">
        <v>82</v>
      </c>
    </row>
    <row r="12" spans="1:15" s="20" customFormat="1">
      <c r="A12" s="23" t="s">
        <v>12</v>
      </c>
      <c r="B12" s="24"/>
      <c r="C12" s="25">
        <f>+C13+C14+C15+C16+C17+C18+C19+C20+C21+C22+C23+C24+C25+C26+C27+C28+C29+C30+C31+C32</f>
        <v>249006925.84999999</v>
      </c>
      <c r="D12" s="25">
        <f t="shared" ref="D12:E12" si="6">+D13+D14+D15+D16+D17+D18+D19+D20+D21+D22+D23+D24+D25+D26+D27+D28+D29+D30+D31+D32</f>
        <v>17388296.309999999</v>
      </c>
      <c r="E12" s="25">
        <f t="shared" si="6"/>
        <v>153668045.56000003</v>
      </c>
      <c r="F12" s="45">
        <f t="shared" si="0"/>
        <v>61.712358013916678</v>
      </c>
      <c r="G12" s="28">
        <f t="shared" si="1"/>
        <v>171056341.87000003</v>
      </c>
      <c r="H12" s="45">
        <f t="shared" si="2"/>
        <v>68.695415312682172</v>
      </c>
      <c r="I12" s="34">
        <f t="shared" si="3"/>
        <v>77950583.979999959</v>
      </c>
      <c r="K12" s="7"/>
      <c r="L12" s="22"/>
      <c r="M12" s="22"/>
      <c r="N12" s="22"/>
      <c r="O12" s="22"/>
    </row>
    <row r="13" spans="1:15">
      <c r="A13" s="37"/>
      <c r="B13" s="38" t="s">
        <v>13</v>
      </c>
      <c r="C13" s="39">
        <v>8022100</v>
      </c>
      <c r="D13" s="39">
        <v>414080</v>
      </c>
      <c r="E13" s="39">
        <v>1327039.5</v>
      </c>
      <c r="F13" s="48">
        <f t="shared" si="0"/>
        <v>16.5422956582441</v>
      </c>
      <c r="G13" s="39">
        <f t="shared" si="1"/>
        <v>1741119.5</v>
      </c>
      <c r="H13" s="48">
        <f t="shared" si="2"/>
        <v>21.704036349584275</v>
      </c>
      <c r="I13" s="39">
        <f t="shared" si="3"/>
        <v>6280980.5</v>
      </c>
      <c r="K13" s="11" t="s">
        <v>33</v>
      </c>
    </row>
    <row r="14" spans="1:15">
      <c r="A14" s="15"/>
      <c r="B14" s="12" t="s">
        <v>14</v>
      </c>
      <c r="C14" s="13">
        <v>27906180</v>
      </c>
      <c r="D14" s="13">
        <v>621280</v>
      </c>
      <c r="E14" s="13">
        <v>17464562.899999999</v>
      </c>
      <c r="F14" s="46">
        <f t="shared" si="0"/>
        <v>62.583137140232012</v>
      </c>
      <c r="G14" s="13">
        <f t="shared" si="1"/>
        <v>18085842.899999999</v>
      </c>
      <c r="H14" s="46">
        <f t="shared" si="2"/>
        <v>64.80945403491269</v>
      </c>
      <c r="I14" s="13">
        <f t="shared" si="3"/>
        <v>9820337.1000000015</v>
      </c>
      <c r="K14" s="11" t="s">
        <v>34</v>
      </c>
    </row>
    <row r="15" spans="1:15">
      <c r="A15" s="15"/>
      <c r="B15" s="12" t="s">
        <v>15</v>
      </c>
      <c r="C15" s="13">
        <v>3186300</v>
      </c>
      <c r="D15" s="13">
        <v>20000</v>
      </c>
      <c r="E15" s="13">
        <v>2859360.35</v>
      </c>
      <c r="F15" s="46">
        <f t="shared" si="0"/>
        <v>89.73920691711389</v>
      </c>
      <c r="G15" s="13">
        <f t="shared" si="1"/>
        <v>2879360.35</v>
      </c>
      <c r="H15" s="46">
        <f t="shared" si="2"/>
        <v>90.366894203307908</v>
      </c>
      <c r="I15" s="13">
        <f t="shared" si="3"/>
        <v>306939.64999999991</v>
      </c>
      <c r="K15" s="11" t="s">
        <v>35</v>
      </c>
    </row>
    <row r="16" spans="1:15">
      <c r="A16" s="15"/>
      <c r="B16" s="12" t="s">
        <v>16</v>
      </c>
      <c r="C16" s="13">
        <v>20387726.850000001</v>
      </c>
      <c r="D16" s="13">
        <v>5527498.1299999999</v>
      </c>
      <c r="E16" s="13">
        <v>10152333.529999999</v>
      </c>
      <c r="F16" s="46">
        <f t="shared" si="0"/>
        <v>49.796299532039285</v>
      </c>
      <c r="G16" s="13">
        <f t="shared" si="1"/>
        <v>15679831.66</v>
      </c>
      <c r="H16" s="46">
        <f t="shared" si="2"/>
        <v>76.908189791644176</v>
      </c>
      <c r="I16" s="13">
        <f t="shared" si="3"/>
        <v>4707895.1900000032</v>
      </c>
      <c r="K16" s="11" t="s">
        <v>36</v>
      </c>
    </row>
    <row r="17" spans="1:11">
      <c r="A17" s="15"/>
      <c r="B17" s="12" t="s">
        <v>17</v>
      </c>
      <c r="C17" s="13">
        <v>80520533</v>
      </c>
      <c r="D17" s="13">
        <v>7175777.1799999997</v>
      </c>
      <c r="E17" s="13">
        <v>50425228.590000004</v>
      </c>
      <c r="F17" s="46">
        <f t="shared" si="0"/>
        <v>62.624062101029558</v>
      </c>
      <c r="G17" s="13">
        <f t="shared" si="1"/>
        <v>57601005.770000003</v>
      </c>
      <c r="H17" s="46">
        <f t="shared" si="2"/>
        <v>71.535797918774335</v>
      </c>
      <c r="I17" s="13">
        <f t="shared" si="3"/>
        <v>22919527.229999989</v>
      </c>
      <c r="K17" s="11" t="s">
        <v>37</v>
      </c>
    </row>
    <row r="18" spans="1:11">
      <c r="A18" s="15"/>
      <c r="B18" s="12" t="s">
        <v>18</v>
      </c>
      <c r="C18" s="13">
        <v>3858000</v>
      </c>
      <c r="D18" s="13">
        <v>87420</v>
      </c>
      <c r="E18" s="13">
        <v>1926638</v>
      </c>
      <c r="F18" s="46">
        <f t="shared" si="0"/>
        <v>49.938776568170034</v>
      </c>
      <c r="G18" s="13">
        <f t="shared" si="1"/>
        <v>2014058</v>
      </c>
      <c r="H18" s="46">
        <f t="shared" si="2"/>
        <v>52.20471747019181</v>
      </c>
      <c r="I18" s="13">
        <f t="shared" si="3"/>
        <v>1843942</v>
      </c>
      <c r="K18" s="11" t="s">
        <v>38</v>
      </c>
    </row>
    <row r="19" spans="1:11">
      <c r="A19" s="15"/>
      <c r="B19" s="12" t="s">
        <v>19</v>
      </c>
      <c r="C19" s="13">
        <v>10238798</v>
      </c>
      <c r="D19" s="13">
        <v>72100</v>
      </c>
      <c r="E19" s="13">
        <v>8021086</v>
      </c>
      <c r="F19" s="46">
        <f t="shared" si="0"/>
        <v>78.340113751633737</v>
      </c>
      <c r="G19" s="13">
        <f t="shared" si="1"/>
        <v>8093186</v>
      </c>
      <c r="H19" s="46">
        <f t="shared" si="2"/>
        <v>79.044297973258196</v>
      </c>
      <c r="I19" s="13">
        <f t="shared" si="3"/>
        <v>2145612</v>
      </c>
      <c r="K19" s="11" t="s">
        <v>39</v>
      </c>
    </row>
    <row r="20" spans="1:11">
      <c r="A20" s="15"/>
      <c r="B20" s="12" t="s">
        <v>20</v>
      </c>
      <c r="C20" s="13">
        <v>1999200</v>
      </c>
      <c r="D20" s="13">
        <v>0</v>
      </c>
      <c r="E20" s="13">
        <v>1718892</v>
      </c>
      <c r="F20" s="46">
        <f t="shared" si="0"/>
        <v>85.97899159663865</v>
      </c>
      <c r="G20" s="13">
        <f t="shared" si="1"/>
        <v>1718892</v>
      </c>
      <c r="H20" s="46">
        <f t="shared" si="2"/>
        <v>85.97899159663865</v>
      </c>
      <c r="I20" s="13">
        <f t="shared" si="3"/>
        <v>280308</v>
      </c>
      <c r="K20" s="11" t="s">
        <v>40</v>
      </c>
    </row>
    <row r="21" spans="1:11">
      <c r="A21" s="15"/>
      <c r="B21" s="40" t="s">
        <v>21</v>
      </c>
      <c r="C21" s="13">
        <v>19445336</v>
      </c>
      <c r="D21" s="13">
        <v>2227553</v>
      </c>
      <c r="E21" s="13">
        <v>10294736.699999999</v>
      </c>
      <c r="F21" s="46">
        <f t="shared" si="0"/>
        <v>52.941932708182563</v>
      </c>
      <c r="G21" s="13">
        <f t="shared" si="1"/>
        <v>12522289.699999999</v>
      </c>
      <c r="H21" s="46">
        <f t="shared" si="2"/>
        <v>64.397394316045762</v>
      </c>
      <c r="I21" s="13">
        <f t="shared" si="3"/>
        <v>6923046.3000000007</v>
      </c>
      <c r="K21" s="41" t="s">
        <v>41</v>
      </c>
    </row>
    <row r="22" spans="1:11">
      <c r="A22" s="15"/>
      <c r="B22" s="40" t="s">
        <v>22</v>
      </c>
      <c r="C22" s="13">
        <v>2989625</v>
      </c>
      <c r="D22" s="13">
        <v>8400</v>
      </c>
      <c r="E22" s="13">
        <v>2049826.8</v>
      </c>
      <c r="F22" s="46">
        <f t="shared" si="0"/>
        <v>68.564679516661784</v>
      </c>
      <c r="G22" s="13">
        <f t="shared" si="1"/>
        <v>2058226.8</v>
      </c>
      <c r="H22" s="46">
        <f t="shared" si="2"/>
        <v>68.845651210436088</v>
      </c>
      <c r="I22" s="13">
        <f t="shared" si="3"/>
        <v>931398.2</v>
      </c>
      <c r="K22" s="41" t="s">
        <v>42</v>
      </c>
    </row>
    <row r="23" spans="1:11">
      <c r="A23" s="15"/>
      <c r="B23" s="12" t="s">
        <v>23</v>
      </c>
      <c r="C23" s="13">
        <v>2168160</v>
      </c>
      <c r="D23" s="13">
        <v>78736</v>
      </c>
      <c r="E23" s="13">
        <v>1631898.69</v>
      </c>
      <c r="F23" s="46">
        <f t="shared" si="0"/>
        <v>75.266525071950412</v>
      </c>
      <c r="G23" s="13">
        <f t="shared" si="1"/>
        <v>1710634.69</v>
      </c>
      <c r="H23" s="46">
        <f t="shared" si="2"/>
        <v>78.897991384399674</v>
      </c>
      <c r="I23" s="13">
        <f t="shared" si="3"/>
        <v>457525.31000000006</v>
      </c>
      <c r="K23" s="11" t="s">
        <v>43</v>
      </c>
    </row>
    <row r="24" spans="1:11">
      <c r="A24" s="15"/>
      <c r="B24" s="12" t="s">
        <v>24</v>
      </c>
      <c r="C24" s="13">
        <v>3674300</v>
      </c>
      <c r="D24" s="13">
        <v>44850</v>
      </c>
      <c r="E24" s="13">
        <v>2430686.92</v>
      </c>
      <c r="F24" s="46">
        <f t="shared" ref="F24:F38" si="7">E24*100/C24</f>
        <v>66.153741392918377</v>
      </c>
      <c r="G24" s="13">
        <f t="shared" ref="G24:G38" si="8">+D24+E24</f>
        <v>2475536.92</v>
      </c>
      <c r="H24" s="46">
        <f t="shared" ref="H24:H38" si="9">G24*100/C24</f>
        <v>67.374382059167729</v>
      </c>
      <c r="I24" s="13">
        <f t="shared" ref="I24:I38" si="10">+C24-D24-E24</f>
        <v>1198763.08</v>
      </c>
      <c r="K24" s="11" t="s">
        <v>44</v>
      </c>
    </row>
    <row r="25" spans="1:11">
      <c r="A25" s="15"/>
      <c r="B25" s="12" t="s">
        <v>25</v>
      </c>
      <c r="C25" s="13">
        <v>15520070</v>
      </c>
      <c r="D25" s="13">
        <v>41403.64</v>
      </c>
      <c r="E25" s="13">
        <v>10726425.48</v>
      </c>
      <c r="F25" s="46">
        <f t="shared" si="7"/>
        <v>69.113254514960303</v>
      </c>
      <c r="G25" s="13">
        <f t="shared" si="8"/>
        <v>10767829.120000001</v>
      </c>
      <c r="H25" s="46">
        <f t="shared" si="9"/>
        <v>69.380029342651156</v>
      </c>
      <c r="I25" s="13">
        <f t="shared" si="10"/>
        <v>4752240.879999999</v>
      </c>
      <c r="K25" s="11" t="s">
        <v>45</v>
      </c>
    </row>
    <row r="26" spans="1:11">
      <c r="A26" s="15"/>
      <c r="B26" s="12" t="s">
        <v>26</v>
      </c>
      <c r="C26" s="13">
        <v>20251524</v>
      </c>
      <c r="D26" s="13">
        <v>346310</v>
      </c>
      <c r="E26" s="13">
        <v>14189354.82</v>
      </c>
      <c r="F26" s="46">
        <f t="shared" si="7"/>
        <v>70.065614913722044</v>
      </c>
      <c r="G26" s="13">
        <f t="shared" si="8"/>
        <v>14535664.82</v>
      </c>
      <c r="H26" s="46">
        <f t="shared" si="9"/>
        <v>71.775659056572735</v>
      </c>
      <c r="I26" s="13">
        <f t="shared" si="10"/>
        <v>5715859.1799999997</v>
      </c>
      <c r="K26" s="11" t="s">
        <v>46</v>
      </c>
    </row>
    <row r="27" spans="1:11">
      <c r="A27" s="15"/>
      <c r="B27" s="12" t="s">
        <v>27</v>
      </c>
      <c r="C27" s="13">
        <v>2663671</v>
      </c>
      <c r="D27" s="13">
        <v>0</v>
      </c>
      <c r="E27" s="13">
        <v>1815802.62</v>
      </c>
      <c r="F27" s="46">
        <f t="shared" si="7"/>
        <v>68.1691778001112</v>
      </c>
      <c r="G27" s="13">
        <f t="shared" si="8"/>
        <v>1815802.62</v>
      </c>
      <c r="H27" s="46">
        <f t="shared" si="9"/>
        <v>68.1691778001112</v>
      </c>
      <c r="I27" s="13">
        <f t="shared" si="10"/>
        <v>847868.37999999989</v>
      </c>
      <c r="K27" s="11" t="s">
        <v>47</v>
      </c>
    </row>
    <row r="28" spans="1:11">
      <c r="A28" s="15"/>
      <c r="B28" s="12" t="s">
        <v>28</v>
      </c>
      <c r="C28" s="13">
        <v>792200</v>
      </c>
      <c r="D28" s="13">
        <v>0</v>
      </c>
      <c r="E28" s="13">
        <v>544381.6</v>
      </c>
      <c r="F28" s="46">
        <f t="shared" si="7"/>
        <v>68.71769755112345</v>
      </c>
      <c r="G28" s="13">
        <f t="shared" si="8"/>
        <v>544381.6</v>
      </c>
      <c r="H28" s="46">
        <f t="shared" si="9"/>
        <v>68.71769755112345</v>
      </c>
      <c r="I28" s="13">
        <f t="shared" si="10"/>
        <v>247818.40000000002</v>
      </c>
      <c r="K28" s="11" t="s">
        <v>48</v>
      </c>
    </row>
    <row r="29" spans="1:11">
      <c r="A29" s="15"/>
      <c r="B29" s="12" t="s">
        <v>29</v>
      </c>
      <c r="C29" s="13">
        <v>11439900</v>
      </c>
      <c r="D29" s="13">
        <v>211750</v>
      </c>
      <c r="E29" s="13">
        <v>9018025.2200000007</v>
      </c>
      <c r="F29" s="46">
        <f t="shared" si="7"/>
        <v>78.82958085297949</v>
      </c>
      <c r="G29" s="13">
        <f t="shared" si="8"/>
        <v>9229775.2200000007</v>
      </c>
      <c r="H29" s="46">
        <f t="shared" si="9"/>
        <v>80.680558571316197</v>
      </c>
      <c r="I29" s="13">
        <f t="shared" si="10"/>
        <v>2210124.7799999993</v>
      </c>
      <c r="K29" s="11" t="s">
        <v>49</v>
      </c>
    </row>
    <row r="30" spans="1:11">
      <c r="A30" s="15"/>
      <c r="B30" s="12" t="s">
        <v>30</v>
      </c>
      <c r="C30" s="13">
        <v>3703300</v>
      </c>
      <c r="D30" s="13">
        <v>273829</v>
      </c>
      <c r="E30" s="13">
        <v>1889616.61</v>
      </c>
      <c r="F30" s="46">
        <f t="shared" ref="F30" si="11">E30*100/C30</f>
        <v>51.025210217913752</v>
      </c>
      <c r="G30" s="13">
        <f t="shared" ref="G30" si="12">+D30+E30</f>
        <v>2163445.6100000003</v>
      </c>
      <c r="H30" s="46">
        <f t="shared" ref="H30" si="13">G30*100/C30</f>
        <v>58.419399184511121</v>
      </c>
      <c r="I30" s="13">
        <f t="shared" ref="I30" si="14">+C30-D30-E30</f>
        <v>1539854.39</v>
      </c>
      <c r="K30" s="11"/>
    </row>
    <row r="31" spans="1:11">
      <c r="A31" s="15"/>
      <c r="B31" s="12" t="s">
        <v>31</v>
      </c>
      <c r="C31" s="13">
        <v>5340000</v>
      </c>
      <c r="D31" s="13">
        <v>137800</v>
      </c>
      <c r="E31" s="13">
        <v>3517098.93</v>
      </c>
      <c r="F31" s="46">
        <f t="shared" si="7"/>
        <v>65.863275842696623</v>
      </c>
      <c r="G31" s="13">
        <f t="shared" si="8"/>
        <v>3654898.93</v>
      </c>
      <c r="H31" s="46">
        <f t="shared" si="9"/>
        <v>68.443800187265921</v>
      </c>
      <c r="I31" s="13">
        <f t="shared" si="10"/>
        <v>1685101.0699999998</v>
      </c>
      <c r="K31" s="11" t="s">
        <v>50</v>
      </c>
    </row>
    <row r="32" spans="1:11">
      <c r="A32" s="16"/>
      <c r="B32" s="31" t="s">
        <v>32</v>
      </c>
      <c r="C32" s="14">
        <v>4900002</v>
      </c>
      <c r="D32" s="14">
        <v>99509.36</v>
      </c>
      <c r="E32" s="14">
        <v>1665050.3</v>
      </c>
      <c r="F32" s="49">
        <f t="shared" si="7"/>
        <v>33.980604497712449</v>
      </c>
      <c r="G32" s="14">
        <f t="shared" si="8"/>
        <v>1764559.6600000001</v>
      </c>
      <c r="H32" s="49">
        <f t="shared" si="9"/>
        <v>36.01140693411962</v>
      </c>
      <c r="I32" s="14">
        <f t="shared" si="10"/>
        <v>3135442.34</v>
      </c>
      <c r="K32" s="11" t="s">
        <v>51</v>
      </c>
    </row>
    <row r="33" spans="1:15" s="20" customFormat="1">
      <c r="A33" s="26" t="s">
        <v>52</v>
      </c>
      <c r="B33" s="24"/>
      <c r="C33" s="25">
        <f>C34</f>
        <v>1668700</v>
      </c>
      <c r="D33" s="25">
        <f t="shared" ref="D33:E33" si="15">D34</f>
        <v>183100</v>
      </c>
      <c r="E33" s="25">
        <f t="shared" si="15"/>
        <v>570020</v>
      </c>
      <c r="F33" s="45">
        <f t="shared" si="7"/>
        <v>34.159525379037575</v>
      </c>
      <c r="G33" s="35">
        <f t="shared" si="8"/>
        <v>753120</v>
      </c>
      <c r="H33" s="45">
        <f t="shared" si="9"/>
        <v>45.132138790675377</v>
      </c>
      <c r="I33" s="34">
        <f t="shared" si="10"/>
        <v>915580</v>
      </c>
      <c r="K33" s="7"/>
      <c r="L33" s="22"/>
      <c r="M33" s="22"/>
      <c r="N33" s="22"/>
      <c r="O33" s="22"/>
    </row>
    <row r="34" spans="1:15">
      <c r="A34" s="16"/>
      <c r="B34" s="31" t="s">
        <v>53</v>
      </c>
      <c r="C34" s="14">
        <v>1668700</v>
      </c>
      <c r="D34" s="14">
        <v>183100</v>
      </c>
      <c r="E34" s="14">
        <v>570020</v>
      </c>
      <c r="F34" s="49">
        <f t="shared" si="7"/>
        <v>34.159525379037575</v>
      </c>
      <c r="G34" s="14">
        <f>+D34+E34</f>
        <v>753120</v>
      </c>
      <c r="H34" s="49">
        <f t="shared" si="9"/>
        <v>45.132138790675377</v>
      </c>
      <c r="I34" s="14">
        <f t="shared" si="10"/>
        <v>915580</v>
      </c>
      <c r="K34" s="11" t="s">
        <v>55</v>
      </c>
    </row>
    <row r="35" spans="1:15" s="20" customFormat="1">
      <c r="A35" s="26" t="s">
        <v>54</v>
      </c>
      <c r="B35" s="24"/>
      <c r="C35" s="25">
        <f>+C36</f>
        <v>140637188.25999999</v>
      </c>
      <c r="D35" s="25">
        <f t="shared" ref="D35:E35" si="16">+D36</f>
        <v>41186919.229999997</v>
      </c>
      <c r="E35" s="25">
        <f t="shared" si="16"/>
        <v>72924017.420000002</v>
      </c>
      <c r="F35" s="45">
        <f t="shared" si="7"/>
        <v>51.852584883297922</v>
      </c>
      <c r="G35" s="28">
        <f t="shared" si="8"/>
        <v>114110936.65000001</v>
      </c>
      <c r="H35" s="45">
        <f t="shared" si="9"/>
        <v>81.138522507318513</v>
      </c>
      <c r="I35" s="34">
        <f t="shared" si="10"/>
        <v>26526251.609999999</v>
      </c>
      <c r="K35" s="7"/>
      <c r="L35" s="22"/>
      <c r="M35" s="22"/>
      <c r="N35" s="22"/>
      <c r="O35" s="22"/>
    </row>
    <row r="36" spans="1:15">
      <c r="A36" s="15"/>
      <c r="B36" s="40" t="s">
        <v>56</v>
      </c>
      <c r="C36" s="13">
        <v>140637188.25999999</v>
      </c>
      <c r="D36" s="13">
        <v>41186919.229999997</v>
      </c>
      <c r="E36" s="13">
        <v>72924017.420000002</v>
      </c>
      <c r="F36" s="46">
        <f t="shared" si="7"/>
        <v>51.852584883297922</v>
      </c>
      <c r="G36" s="13">
        <f t="shared" si="8"/>
        <v>114110936.65000001</v>
      </c>
      <c r="H36" s="46">
        <f t="shared" si="9"/>
        <v>81.138522507318513</v>
      </c>
      <c r="I36" s="13">
        <f t="shared" si="10"/>
        <v>26526251.609999999</v>
      </c>
      <c r="K36" s="41" t="s">
        <v>57</v>
      </c>
    </row>
    <row r="37" spans="1:15" s="20" customFormat="1">
      <c r="A37" s="26" t="s">
        <v>58</v>
      </c>
      <c r="B37" s="24"/>
      <c r="C37" s="25">
        <f>+C38+C39</f>
        <v>31682555</v>
      </c>
      <c r="D37" s="25">
        <f>+D38+D39</f>
        <v>1917955.2</v>
      </c>
      <c r="E37" s="25">
        <f>+E38+E39</f>
        <v>20562406.059999999</v>
      </c>
      <c r="F37" s="45">
        <f t="shared" si="7"/>
        <v>64.901350475048488</v>
      </c>
      <c r="G37" s="28">
        <f t="shared" si="8"/>
        <v>22480361.259999998</v>
      </c>
      <c r="H37" s="45">
        <f t="shared" si="9"/>
        <v>70.955013760727311</v>
      </c>
      <c r="I37" s="34">
        <f t="shared" si="10"/>
        <v>9202193.7400000021</v>
      </c>
      <c r="K37" s="7"/>
      <c r="L37" s="22"/>
      <c r="M37" s="22"/>
      <c r="N37" s="22"/>
      <c r="O37" s="22"/>
    </row>
    <row r="38" spans="1:15">
      <c r="A38" s="15"/>
      <c r="B38" s="12" t="s">
        <v>59</v>
      </c>
      <c r="C38" s="13">
        <v>1399500</v>
      </c>
      <c r="D38" s="13">
        <v>0</v>
      </c>
      <c r="E38" s="13">
        <v>1002322</v>
      </c>
      <c r="F38" s="46">
        <f t="shared" si="7"/>
        <v>71.620007145409076</v>
      </c>
      <c r="G38" s="13">
        <f t="shared" si="8"/>
        <v>1002322</v>
      </c>
      <c r="H38" s="46">
        <f t="shared" si="9"/>
        <v>71.620007145409076</v>
      </c>
      <c r="I38" s="13">
        <f t="shared" si="10"/>
        <v>397178</v>
      </c>
      <c r="K38" s="11" t="s">
        <v>60</v>
      </c>
    </row>
    <row r="39" spans="1:15">
      <c r="A39" s="15"/>
      <c r="B39" s="12" t="s">
        <v>61</v>
      </c>
      <c r="C39" s="13">
        <v>30283055</v>
      </c>
      <c r="D39" s="13">
        <v>1917955.2</v>
      </c>
      <c r="E39" s="13">
        <v>19560084.059999999</v>
      </c>
      <c r="F39" s="46">
        <f t="shared" ref="F39:F48" si="17">E39*100/C39</f>
        <v>64.59085472056897</v>
      </c>
      <c r="G39" s="13">
        <f t="shared" ref="G39:G48" si="18">+D39+E39</f>
        <v>21478039.259999998</v>
      </c>
      <c r="H39" s="46">
        <f t="shared" ref="H39:H48" si="19">G39*100/C39</f>
        <v>70.924281780685604</v>
      </c>
      <c r="I39" s="13">
        <f t="shared" ref="I39:I48" si="20">+C39-D39-E39</f>
        <v>8805015.7400000021</v>
      </c>
      <c r="K39" s="42" t="s">
        <v>62</v>
      </c>
    </row>
    <row r="40" spans="1:15" s="20" customFormat="1">
      <c r="A40" s="26" t="s">
        <v>63</v>
      </c>
      <c r="B40" s="24"/>
      <c r="C40" s="25">
        <f>+C41+C42+C43+C44</f>
        <v>98583226.420000002</v>
      </c>
      <c r="D40" s="25">
        <f>+D41+D42+D43+D44</f>
        <v>1281601.8999999999</v>
      </c>
      <c r="E40" s="25">
        <f>+E41+E42+E43+E44</f>
        <v>69053454.129999995</v>
      </c>
      <c r="F40" s="45">
        <f t="shared" si="17"/>
        <v>70.045845158087488</v>
      </c>
      <c r="G40" s="28">
        <f t="shared" si="18"/>
        <v>70335056.030000001</v>
      </c>
      <c r="H40" s="45">
        <f t="shared" si="19"/>
        <v>71.345865401429819</v>
      </c>
      <c r="I40" s="34">
        <f t="shared" si="20"/>
        <v>28248170.390000001</v>
      </c>
      <c r="K40" s="7"/>
      <c r="L40" s="22"/>
      <c r="M40" s="22"/>
      <c r="N40" s="22"/>
      <c r="O40" s="22"/>
    </row>
    <row r="41" spans="1:15">
      <c r="A41" s="15"/>
      <c r="B41" s="40" t="s">
        <v>64</v>
      </c>
      <c r="C41" s="13">
        <v>16614090.92</v>
      </c>
      <c r="D41" s="13">
        <v>214850</v>
      </c>
      <c r="E41" s="13">
        <v>10522984.970000001</v>
      </c>
      <c r="F41" s="46">
        <f t="shared" si="17"/>
        <v>63.33771146835641</v>
      </c>
      <c r="G41" s="13">
        <f t="shared" si="18"/>
        <v>10737834.970000001</v>
      </c>
      <c r="H41" s="46">
        <f t="shared" si="19"/>
        <v>64.630890860683934</v>
      </c>
      <c r="I41" s="13">
        <f t="shared" si="20"/>
        <v>5876255.9499999993</v>
      </c>
      <c r="K41" s="41" t="s">
        <v>68</v>
      </c>
    </row>
    <row r="42" spans="1:15">
      <c r="A42" s="15"/>
      <c r="B42" s="12" t="s">
        <v>65</v>
      </c>
      <c r="C42" s="13">
        <v>1482200</v>
      </c>
      <c r="D42" s="13">
        <v>0</v>
      </c>
      <c r="E42" s="13">
        <v>253388.31</v>
      </c>
      <c r="F42" s="46">
        <f t="shared" si="17"/>
        <v>17.095419646471463</v>
      </c>
      <c r="G42" s="13">
        <f t="shared" si="18"/>
        <v>253388.31</v>
      </c>
      <c r="H42" s="46">
        <f t="shared" si="19"/>
        <v>17.095419646471463</v>
      </c>
      <c r="I42" s="13">
        <f t="shared" si="20"/>
        <v>1228811.69</v>
      </c>
      <c r="K42" s="11" t="s">
        <v>69</v>
      </c>
    </row>
    <row r="43" spans="1:15">
      <c r="A43" s="15"/>
      <c r="B43" s="12" t="s">
        <v>66</v>
      </c>
      <c r="C43" s="13">
        <v>72003285.5</v>
      </c>
      <c r="D43" s="13">
        <v>957802.2</v>
      </c>
      <c r="E43" s="13">
        <v>52221696.549999997</v>
      </c>
      <c r="F43" s="46">
        <f t="shared" si="17"/>
        <v>72.526824557193294</v>
      </c>
      <c r="G43" s="13">
        <f t="shared" si="18"/>
        <v>53179498.75</v>
      </c>
      <c r="H43" s="46">
        <f t="shared" si="19"/>
        <v>73.857044689995433</v>
      </c>
      <c r="I43" s="13">
        <f t="shared" si="20"/>
        <v>18823786.75</v>
      </c>
      <c r="K43" s="11" t="s">
        <v>70</v>
      </c>
    </row>
    <row r="44" spans="1:15">
      <c r="A44" s="15"/>
      <c r="B44" s="12" t="s">
        <v>67</v>
      </c>
      <c r="C44" s="13">
        <v>8483650</v>
      </c>
      <c r="D44" s="13">
        <v>108949.7</v>
      </c>
      <c r="E44" s="13">
        <v>6055384.2999999998</v>
      </c>
      <c r="F44" s="46">
        <f t="shared" si="17"/>
        <v>71.377111266966466</v>
      </c>
      <c r="G44" s="13">
        <f t="shared" si="18"/>
        <v>6164334</v>
      </c>
      <c r="H44" s="46">
        <f t="shared" si="19"/>
        <v>72.66134270037071</v>
      </c>
      <c r="I44" s="13">
        <f t="shared" si="20"/>
        <v>2319316</v>
      </c>
      <c r="K44" s="11" t="s">
        <v>71</v>
      </c>
    </row>
    <row r="45" spans="1:15" s="20" customFormat="1">
      <c r="A45" s="26" t="s">
        <v>72</v>
      </c>
      <c r="B45" s="24"/>
      <c r="C45" s="25">
        <f>C46</f>
        <v>661800</v>
      </c>
      <c r="D45" s="25">
        <f t="shared" ref="D45" si="21">D46</f>
        <v>0</v>
      </c>
      <c r="E45" s="25">
        <f t="shared" ref="E45" si="22">E46</f>
        <v>584486</v>
      </c>
      <c r="F45" s="45">
        <f t="shared" si="17"/>
        <v>88.317618615896038</v>
      </c>
      <c r="G45" s="36">
        <f t="shared" si="18"/>
        <v>584486</v>
      </c>
      <c r="H45" s="45">
        <f t="shared" si="19"/>
        <v>88.317618615896038</v>
      </c>
      <c r="I45" s="34">
        <f t="shared" si="20"/>
        <v>77314</v>
      </c>
      <c r="K45" s="7"/>
      <c r="L45" s="22"/>
      <c r="M45" s="22"/>
      <c r="N45" s="22"/>
      <c r="O45" s="22"/>
    </row>
    <row r="46" spans="1:15">
      <c r="A46" s="15"/>
      <c r="B46" s="12" t="s">
        <v>73</v>
      </c>
      <c r="C46" s="13">
        <v>661800</v>
      </c>
      <c r="D46" s="13">
        <v>0</v>
      </c>
      <c r="E46" s="13">
        <v>584486</v>
      </c>
      <c r="F46" s="46">
        <f t="shared" si="17"/>
        <v>88.317618615896038</v>
      </c>
      <c r="G46" s="13">
        <f t="shared" si="18"/>
        <v>584486</v>
      </c>
      <c r="H46" s="46">
        <f t="shared" si="19"/>
        <v>88.317618615896038</v>
      </c>
      <c r="I46" s="13">
        <f t="shared" si="20"/>
        <v>77314</v>
      </c>
      <c r="K46" s="11" t="s">
        <v>74</v>
      </c>
    </row>
    <row r="47" spans="1:15" s="20" customFormat="1">
      <c r="A47" s="26" t="s">
        <v>78</v>
      </c>
      <c r="B47" s="24"/>
      <c r="C47" s="25">
        <f>C48</f>
        <v>5438800</v>
      </c>
      <c r="D47" s="25">
        <f t="shared" ref="D47:E47" si="23">D48</f>
        <v>42905</v>
      </c>
      <c r="E47" s="25">
        <f t="shared" si="23"/>
        <v>4460303.7</v>
      </c>
      <c r="F47" s="45">
        <f t="shared" si="17"/>
        <v>82.008967051555487</v>
      </c>
      <c r="G47" s="36">
        <f t="shared" si="18"/>
        <v>4503208.7</v>
      </c>
      <c r="H47" s="45">
        <f t="shared" si="19"/>
        <v>82.797835919688168</v>
      </c>
      <c r="I47" s="34">
        <f t="shared" si="20"/>
        <v>935591.29999999981</v>
      </c>
      <c r="K47" s="7"/>
      <c r="L47" s="22"/>
      <c r="M47" s="22"/>
      <c r="N47" s="22"/>
      <c r="O47" s="22"/>
    </row>
    <row r="48" spans="1:15">
      <c r="A48" s="43"/>
      <c r="B48" s="44" t="s">
        <v>76</v>
      </c>
      <c r="C48" s="27">
        <v>5438800</v>
      </c>
      <c r="D48" s="27">
        <v>42905</v>
      </c>
      <c r="E48" s="27">
        <v>4460303.7</v>
      </c>
      <c r="F48" s="47">
        <f t="shared" si="17"/>
        <v>82.008967051555487</v>
      </c>
      <c r="G48" s="27">
        <f t="shared" si="18"/>
        <v>4503208.7</v>
      </c>
      <c r="H48" s="47">
        <f t="shared" si="19"/>
        <v>82.797835919688168</v>
      </c>
      <c r="I48" s="27">
        <f t="shared" si="20"/>
        <v>935591.29999999981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5" bottom="0.49" header="0.31496062992125984" footer="0.23"/>
  <pageSetup paperSize="9" scale="73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2023-03-01T04:25:02Z</cp:lastPrinted>
  <dcterms:created xsi:type="dcterms:W3CDTF">2021-11-16T03:51:08Z</dcterms:created>
  <dcterms:modified xsi:type="dcterms:W3CDTF">2023-03-01T04:25:04Z</dcterms:modified>
</cp:coreProperties>
</file>